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0" yWindow="65236" windowWidth="11475" windowHeight="6615" activeTab="0"/>
  </bookViews>
  <sheets>
    <sheet name="Лист1" sheetId="1" r:id="rId1"/>
  </sheets>
  <definedNames>
    <definedName name="AccounantFIO">"Д.В. Рыбальченко"</definedName>
    <definedName name="AccounantPost">"AccounantPost"</definedName>
    <definedName name="ManagerFIO">"С.Л. Якубицкий"</definedName>
    <definedName name="ManagerPost">"ManagerPost"</definedName>
    <definedName name="VerSign">"""92B4w lXLrw 4Fwfz LLQzG gQ=="""</definedName>
    <definedName name="_xlnm.Print_Titles" localSheetId="0">'Лист1'!$3:$4</definedName>
    <definedName name="_xlnm.Print_Area" localSheetId="0">'Лист1'!$A$3:$G$78</definedName>
  </definedNames>
  <calcPr fullCalcOnLoad="1" fullPrecision="0"/>
</workbook>
</file>

<file path=xl/sharedStrings.xml><?xml version="1.0" encoding="utf-8"?>
<sst xmlns="http://schemas.openxmlformats.org/spreadsheetml/2006/main" count="217" uniqueCount="185">
  <si>
    <t>Код строки</t>
  </si>
  <si>
    <t>2</t>
  </si>
  <si>
    <t>010</t>
  </si>
  <si>
    <t>Код строки скрытый</t>
  </si>
  <si>
    <t>100</t>
  </si>
  <si>
    <t>Страховые выплаты</t>
  </si>
  <si>
    <t>020</t>
  </si>
  <si>
    <t>200</t>
  </si>
  <si>
    <t>Изменение резервов по видам страхования, относящимся к страхованию жизни (+ или -)</t>
  </si>
  <si>
    <t>030</t>
  </si>
  <si>
    <t>300</t>
  </si>
  <si>
    <t xml:space="preserve">Отчисления в гарантийный фонд и фонд предупредительных (превентивных) мероприятий </t>
  </si>
  <si>
    <t>040</t>
  </si>
  <si>
    <t>Расходы на ведение дела</t>
  </si>
  <si>
    <t>050</t>
  </si>
  <si>
    <t>060</t>
  </si>
  <si>
    <t>в том числе:
   по прямому страхованию и сострахованию</t>
  </si>
  <si>
    <t xml:space="preserve">   по рискам, принятым в перестрахование</t>
  </si>
  <si>
    <t>Страховые премии по рискам, переданным в перестрахование, брутто</t>
  </si>
  <si>
    <t>070</t>
  </si>
  <si>
    <t>Оплаченные убытки (страховые выплаты), брутто</t>
  </si>
  <si>
    <t>080</t>
  </si>
  <si>
    <t>Доля перестраховщиков в убытках (страховых выплатах)</t>
  </si>
  <si>
    <t>081</t>
  </si>
  <si>
    <t>082</t>
  </si>
  <si>
    <t>090</t>
  </si>
  <si>
    <t>091</t>
  </si>
  <si>
    <t>092</t>
  </si>
  <si>
    <t>095</t>
  </si>
  <si>
    <t>105</t>
  </si>
  <si>
    <t>Отчисления в фонды предупредительных мероприятий и гарантийные фонды</t>
  </si>
  <si>
    <t>110</t>
  </si>
  <si>
    <t>Отчисления в иные фонды, образованные в соответствии с законодательтсвом</t>
  </si>
  <si>
    <t>115</t>
  </si>
  <si>
    <t>120</t>
  </si>
  <si>
    <t>Расходы на ведение дела, всего</t>
  </si>
  <si>
    <t>в том числе:
   комиссионное вознаграждение и тантьемы
   по рискам,  принятым в перестрахование</t>
  </si>
  <si>
    <t>121</t>
  </si>
  <si>
    <t>Комиссионное вознаграждение и тантьемы по рискам, переданным в пeрестрахование</t>
  </si>
  <si>
    <t>122</t>
  </si>
  <si>
    <t>125</t>
  </si>
  <si>
    <t>130</t>
  </si>
  <si>
    <t>140</t>
  </si>
  <si>
    <t>141</t>
  </si>
  <si>
    <t>150</t>
  </si>
  <si>
    <t>151</t>
  </si>
  <si>
    <t>152</t>
  </si>
  <si>
    <t>153</t>
  </si>
  <si>
    <t>160</t>
  </si>
  <si>
    <t>161</t>
  </si>
  <si>
    <t>163</t>
  </si>
  <si>
    <t>170</t>
  </si>
  <si>
    <t>171</t>
  </si>
  <si>
    <t>180</t>
  </si>
  <si>
    <t>181</t>
  </si>
  <si>
    <t>190</t>
  </si>
  <si>
    <t>210</t>
  </si>
  <si>
    <t>220</t>
  </si>
  <si>
    <t>230</t>
  </si>
  <si>
    <t>240</t>
  </si>
  <si>
    <t>250</t>
  </si>
  <si>
    <t>Налог на прибыль</t>
  </si>
  <si>
    <t>260</t>
  </si>
  <si>
    <t>270</t>
  </si>
  <si>
    <t>280</t>
  </si>
  <si>
    <t>310</t>
  </si>
  <si>
    <t>320</t>
  </si>
  <si>
    <t>330</t>
  </si>
  <si>
    <t>340</t>
  </si>
  <si>
    <t>10</t>
  </si>
  <si>
    <t>20</t>
  </si>
  <si>
    <t>30</t>
  </si>
  <si>
    <t>40</t>
  </si>
  <si>
    <t>41</t>
  </si>
  <si>
    <t>50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</si>
  <si>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</si>
  <si>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</si>
  <si>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</si>
  <si>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</si>
  <si>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</si>
  <si>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</si>
  <si>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</si>
  <si>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</si>
  <si>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</si>
  <si>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80</t>
  </si>
  <si>
    <t>81</t>
  </si>
  <si>
    <t>82</t>
  </si>
  <si>
    <t>90</t>
  </si>
  <si>
    <t>91</t>
  </si>
  <si>
    <t>92</t>
  </si>
  <si>
    <t>95</t>
  </si>
  <si>
    <t>331</t>
  </si>
  <si>
    <t>341</t>
  </si>
  <si>
    <t>055</t>
  </si>
  <si>
    <t>ДОХОДЫ И РАСХОДЫ ПО СТРАХОВАНИЮ, ОТНОСЯЩЕМУСЯ К СТРАХОВАНИЮ ЖИЗНИ</t>
  </si>
  <si>
    <t xml:space="preserve"> ДОХОДЫ И РАСХОДЫ ПО СТРАХОВАНИЮ ИНОМУ, ЧЕМ СТРАХОВАНИЕ ЖИЗНИ</t>
  </si>
  <si>
    <t xml:space="preserve">Страховые взносы (страховые премии) с учетом перестрахования, нетто
(строки 070 - 073)
</t>
  </si>
  <si>
    <t xml:space="preserve">Изменение резерва незаработанной премии, брутто </t>
  </si>
  <si>
    <t>Изменение доли перестраховщиков в резерве незаработанной премии</t>
  </si>
  <si>
    <t>Изменение резерва незаработанной премии с учетом перестрахования, нетто (итог строк 
080 и 081)</t>
  </si>
  <si>
    <t>Заработанные премии, нетто (итог строк 
074 и 082)</t>
  </si>
  <si>
    <t>Оплаченные убытки (страховые выплаты) с  учетом перестрахования, 
нетто (строки 090 - 091)</t>
  </si>
  <si>
    <t>Изменение резервов убытков (страховых выплат), брутто</t>
  </si>
  <si>
    <t xml:space="preserve">Изменение доли перестраховщиков в резервах убытков (страховых выплат) </t>
  </si>
  <si>
    <t>Изменение резервов убытков (страховых выплат) с у четом перестрахования, нетто
(итог строк 095 и 096)</t>
  </si>
  <si>
    <t>Заработанные премии за вычетом страховых убытков (страховых выплат)
(строки 085 - 092 + 097)</t>
  </si>
  <si>
    <t xml:space="preserve">Изменение других технических резервов
 </t>
  </si>
  <si>
    <t xml:space="preserve">Изменение иных страховых резервов
 </t>
  </si>
  <si>
    <t>Доходы по инвестиционной деятельности</t>
  </si>
  <si>
    <t>в том числе:
  доходы от выбытия основных средств, нематериальных активов и других долгосрочных активов</t>
  </si>
  <si>
    <t xml:space="preserve">   доходы от участия в уставном капитале других                         организаций</t>
  </si>
  <si>
    <t xml:space="preserve">   проценты к получению</t>
  </si>
  <si>
    <t xml:space="preserve">   прочие доходы по инвестиционной деятельности</t>
  </si>
  <si>
    <t>Расходы по инвестиционной деятельности</t>
  </si>
  <si>
    <t>в том числе:                                                                расходы от выбытия основных средств, нематериальных активов и других долгосрочных активов</t>
  </si>
  <si>
    <t xml:space="preserve">    прочие расходы по инвестиционной деятельности</t>
  </si>
  <si>
    <t>Доходы по финансовой деятельности</t>
  </si>
  <si>
    <t xml:space="preserve">   прочие доходы по финансовой деятельности</t>
  </si>
  <si>
    <t>Расходы по финансовой деятельности</t>
  </si>
  <si>
    <t xml:space="preserve">   курсовые разницы от пересчета активов и обязательств</t>
  </si>
  <si>
    <t xml:space="preserve">   прочие расходы по финансовой деятельности</t>
  </si>
  <si>
    <t>Изменение отложенных налоговых активов</t>
  </si>
  <si>
    <t>Изменение отложенных налоговых обязательств</t>
  </si>
  <si>
    <t>Прочие налоги и сборы, исчисляемые из прибыли (дохода)</t>
  </si>
  <si>
    <t>Результат от переоценки долгосрочных активов, не включаемый в чистую прибыль (убыток)</t>
  </si>
  <si>
    <t>Результат от прочих операций, не включаемый в чистую прибыль (убыток)</t>
  </si>
  <si>
    <t>Базовая прибыль (убыток) на акцию</t>
  </si>
  <si>
    <t>Разводненная прибыль (убыток) на акцию</t>
  </si>
  <si>
    <r>
      <t xml:space="preserve">Совокупная прибыль (убыток) </t>
    </r>
    <r>
      <rPr>
        <sz val="12"/>
        <rFont val="Times New Roman"/>
        <family val="1"/>
      </rPr>
      <t>(строки ± 290 ± 300 ± 310)</t>
    </r>
  </si>
  <si>
    <t>071</t>
  </si>
  <si>
    <t>072</t>
  </si>
  <si>
    <t>073</t>
  </si>
  <si>
    <t>074</t>
  </si>
  <si>
    <t>085</t>
  </si>
  <si>
    <t>096</t>
  </si>
  <si>
    <t>097</t>
  </si>
  <si>
    <t>155</t>
  </si>
  <si>
    <t>182</t>
  </si>
  <si>
    <t>183</t>
  </si>
  <si>
    <t>184</t>
  </si>
  <si>
    <t>191</t>
  </si>
  <si>
    <t>192</t>
  </si>
  <si>
    <t>201</t>
  </si>
  <si>
    <t>202</t>
  </si>
  <si>
    <t>211</t>
  </si>
  <si>
    <t>212</t>
  </si>
  <si>
    <t>213</t>
  </si>
  <si>
    <t>290</t>
  </si>
  <si>
    <t>в том числе:                                                                            курсовые разницы от пересчета активов и обязательств</t>
  </si>
  <si>
    <t>в том числе:                                                                       проценты к уплате</t>
  </si>
  <si>
    <t>Наименование показателей</t>
  </si>
  <si>
    <t>Страховые взносы (страховые премии), брутто</t>
  </si>
  <si>
    <t>Доходы по деятельности, связанной со страхованием, относящимся к страхованию жизни</t>
  </si>
  <si>
    <t>056</t>
  </si>
  <si>
    <t>Расходы по деятельности, связанной со страхованием, относящимся к страхованию жизни</t>
  </si>
  <si>
    <r>
      <t xml:space="preserve">Прибыль (убыток) от операций по видам страхования, относящимися к страхованию жизни </t>
    </r>
    <r>
      <rPr>
        <sz val="12"/>
        <rFont val="Times New Roman"/>
        <family val="1"/>
      </rPr>
      <t>(строки 010 - 020 + 030 - 040 - 050 +</t>
    </r>
    <r>
      <rPr>
        <sz val="12"/>
        <rFont val="Arial Cyr"/>
        <family val="0"/>
      </rPr>
      <t xml:space="preserve"> </t>
    </r>
    <r>
      <rPr>
        <sz val="12"/>
        <rFont val="Times New Roman"/>
        <family val="1"/>
      </rPr>
      <t>055 - 056)</t>
    </r>
  </si>
  <si>
    <t>Страховые взносы (страховые премии), брутто - всего</t>
  </si>
  <si>
    <t>Доходы по деятельности, связанной со страхованием иным, чем страхование жизни</t>
  </si>
  <si>
    <t>Расходы по деятельности, связанной со страхованием иным, чем страхование жизни</t>
  </si>
  <si>
    <t>165</t>
  </si>
  <si>
    <t>065</t>
  </si>
  <si>
    <t>066</t>
  </si>
  <si>
    <t>069</t>
  </si>
  <si>
    <t>Прочие доходы по текущей деятельности</t>
  </si>
  <si>
    <t>Прочие расходы по текущей деятельности</t>
  </si>
  <si>
    <t>Прибыль (убыток) от текущей деятельности по видам страхования, относящимся к страхованию жизни (строки ± 060 + 065 - 066)</t>
  </si>
  <si>
    <t xml:space="preserve">в том числе увеличение специального страхового резерва по обязательному страхованию с государственной поддержкой урожая сельскохозяйственных культур, скота и птицы за счет дохода, полученного от инвестирования этого резерва
 </t>
  </si>
  <si>
    <r>
      <t>Прибыль (убыток) от операций по видам страхования иным, чем страхование жизни</t>
    </r>
    <r>
      <rPr>
        <sz val="12"/>
        <rFont val="Times New Roman"/>
        <family val="1"/>
      </rPr>
      <t xml:space="preserve"> (строки 100 + 110 + (120 – 121) – 130 – 140 – 150 + 155 + 160 – 165)</t>
    </r>
  </si>
  <si>
    <t>175</t>
  </si>
  <si>
    <t>176</t>
  </si>
  <si>
    <t>179</t>
  </si>
  <si>
    <r>
      <t xml:space="preserve">Прибыль (убыток) от текущей деятельности по видам страхования иным, чем страхование жизни </t>
    </r>
    <r>
      <rPr>
        <sz val="12"/>
        <rFont val="Times New Roman"/>
        <family val="1"/>
      </rPr>
      <t>(строки ± 170 + 175 - 176)</t>
    </r>
  </si>
  <si>
    <t>Прибыль (убыток) от инвестиционной и финансовой деятельности (строки 180 – 190 + 200 – 210)</t>
  </si>
  <si>
    <t>в том числе доход от инвестирования специального страхового резерва по обязательному страхованию с государственной поддержкой урожая сельскохозяйственных культур, скота и птицы, направленный на увеличение этого резерва</t>
  </si>
  <si>
    <r>
      <t xml:space="preserve">Прибыль (убыток) до налогообложения                              </t>
    </r>
    <r>
      <rPr>
        <sz val="12"/>
        <rFont val="Times New Roman"/>
        <family val="1"/>
      </rPr>
      <t>(строки    ± 069 ± 179 ± 220 – 230)</t>
    </r>
  </si>
  <si>
    <t>285</t>
  </si>
  <si>
    <t>Прочие платежи, исчисляемые из прибыли (дохода)</t>
  </si>
  <si>
    <t>Чистая прибыль (убыток) (строки ± 240 – 250 ± 260 ±   270 – 280 – 285)</t>
  </si>
  <si>
    <t>БЕЛГОССТРАХ</t>
  </si>
  <si>
    <t>тысяч рублей</t>
  </si>
  <si>
    <t>ОТЧЕТ О ПРИБЫЛЯХ И УБЫТКАХ                                                                                                                                       за январь-март 2015 года</t>
  </si>
  <si>
    <t>за январь-март 2015 года</t>
  </si>
  <si>
    <t>за январь-март 2014 года</t>
  </si>
  <si>
    <t>в том числе изменение резерва дополнительных выплат</t>
  </si>
  <si>
    <t>031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</si>
</sst>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#_);\ \(#,###\);&quot;−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32" borderId="0">
      <alignment/>
      <protection/>
    </xf>
    <xf numFmtId="0" fontId="40" fillId="33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0" fontId="3" fillId="32" borderId="0" xfId="60" applyFont="1" applyProtection="1">
      <alignment/>
      <protection/>
    </xf>
    <xf numFmtId="0" fontId="2" fillId="32" borderId="0" xfId="60" applyFont="1" applyAlignment="1" applyProtection="1">
      <alignment wrapText="1"/>
      <protection/>
    </xf>
    <xf numFmtId="0" fontId="3" fillId="0" borderId="0" xfId="60" applyFont="1" applyFill="1" applyBorder="1" applyAlignment="1" applyProtection="1">
      <alignment/>
      <protection/>
    </xf>
    <xf numFmtId="0" fontId="3" fillId="0" borderId="10" xfId="60" applyFont="1" applyFill="1" applyBorder="1" applyAlignment="1" applyProtection="1">
      <alignment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49" fontId="2" fillId="34" borderId="11" xfId="0" applyNumberFormat="1" applyFont="1" applyFill="1" applyBorder="1" applyAlignment="1" applyProtection="1">
      <alignment horizontal="center" vertical="center" wrapText="1"/>
      <protection/>
    </xf>
    <xf numFmtId="49" fontId="2" fillId="34" borderId="12" xfId="0" applyNumberFormat="1" applyFont="1" applyFill="1" applyBorder="1" applyAlignment="1" applyProtection="1">
      <alignment horizontal="center" vertical="top" wrapText="1"/>
      <protection/>
    </xf>
    <xf numFmtId="49" fontId="2" fillId="34" borderId="11" xfId="0" applyNumberFormat="1" applyFont="1" applyFill="1" applyBorder="1" applyAlignment="1" applyProtection="1">
      <alignment horizontal="center" wrapText="1"/>
      <protection/>
    </xf>
    <xf numFmtId="0" fontId="4" fillId="0" borderId="0" xfId="60" applyFont="1" applyFill="1" applyProtection="1">
      <alignment/>
      <protection/>
    </xf>
    <xf numFmtId="0" fontId="2" fillId="35" borderId="11" xfId="0" applyFont="1" applyFill="1" applyBorder="1" applyAlignment="1" applyProtection="1">
      <alignment horizontal="left" vertical="top" wrapText="1"/>
      <protection/>
    </xf>
    <xf numFmtId="49" fontId="2" fillId="35" borderId="11" xfId="0" applyNumberFormat="1" applyFont="1" applyFill="1" applyBorder="1" applyAlignment="1" applyProtection="1">
      <alignment horizontal="center" wrapText="1"/>
      <protection/>
    </xf>
    <xf numFmtId="0" fontId="4" fillId="35" borderId="11" xfId="0" applyFont="1" applyFill="1" applyBorder="1" applyAlignment="1" applyProtection="1">
      <alignment horizontal="left" vertical="top" wrapText="1"/>
      <protection/>
    </xf>
    <xf numFmtId="0" fontId="2" fillId="35" borderId="13" xfId="0" applyFont="1" applyFill="1" applyBorder="1" applyAlignment="1">
      <alignment horizontal="left" wrapText="1"/>
    </xf>
    <xf numFmtId="0" fontId="2" fillId="35" borderId="11" xfId="0" applyFont="1" applyFill="1" applyBorder="1" applyAlignment="1">
      <alignment wrapText="1"/>
    </xf>
    <xf numFmtId="0" fontId="2" fillId="35" borderId="11" xfId="0" applyFont="1" applyFill="1" applyBorder="1" applyAlignment="1">
      <alignment/>
    </xf>
    <xf numFmtId="0" fontId="2" fillId="35" borderId="13" xfId="0" applyFont="1" applyFill="1" applyBorder="1" applyAlignment="1">
      <alignment wrapText="1"/>
    </xf>
    <xf numFmtId="0" fontId="2" fillId="35" borderId="13" xfId="0" applyFont="1" applyFill="1" applyBorder="1" applyAlignment="1">
      <alignment/>
    </xf>
    <xf numFmtId="0" fontId="2" fillId="35" borderId="11" xfId="0" applyFont="1" applyFill="1" applyBorder="1" applyAlignment="1">
      <alignment vertical="top" wrapText="1"/>
    </xf>
    <xf numFmtId="49" fontId="2" fillId="35" borderId="14" xfId="0" applyNumberFormat="1" applyFont="1" applyFill="1" applyBorder="1" applyAlignment="1" applyProtection="1">
      <alignment horizontal="center" wrapText="1"/>
      <protection/>
    </xf>
    <xf numFmtId="0" fontId="4" fillId="35" borderId="11" xfId="0" applyFont="1" applyFill="1" applyBorder="1" applyAlignment="1">
      <alignment vertical="top" wrapText="1"/>
    </xf>
    <xf numFmtId="0" fontId="2" fillId="35" borderId="0" xfId="0" applyFont="1" applyFill="1" applyBorder="1" applyAlignment="1" applyProtection="1">
      <alignment horizontal="left" vertical="top" wrapText="1"/>
      <protection/>
    </xf>
    <xf numFmtId="49" fontId="2" fillId="35" borderId="15" xfId="0" applyNumberFormat="1" applyFont="1" applyFill="1" applyBorder="1" applyAlignment="1" applyProtection="1">
      <alignment horizontal="center" wrapText="1"/>
      <protection/>
    </xf>
    <xf numFmtId="165" fontId="2" fillId="35" borderId="12" xfId="0" applyNumberFormat="1" applyFont="1" applyFill="1" applyBorder="1" applyAlignment="1" applyProtection="1">
      <alignment horizontal="right" wrapText="1"/>
      <protection locked="0"/>
    </xf>
    <xf numFmtId="165" fontId="0" fillId="35" borderId="14" xfId="0" applyNumberFormat="1" applyFill="1" applyBorder="1" applyAlignment="1" applyProtection="1">
      <alignment horizontal="right"/>
      <protection locked="0"/>
    </xf>
    <xf numFmtId="165" fontId="2" fillId="35" borderId="14" xfId="0" applyNumberFormat="1" applyFont="1" applyFill="1" applyBorder="1" applyAlignment="1" applyProtection="1">
      <alignment horizontal="right" wrapText="1"/>
      <protection locked="0"/>
    </xf>
    <xf numFmtId="165" fontId="2" fillId="35" borderId="12" xfId="0" applyNumberFormat="1" applyFont="1" applyFill="1" applyBorder="1" applyAlignment="1" applyProtection="1">
      <alignment horizontal="right" wrapText="1"/>
      <protection/>
    </xf>
    <xf numFmtId="165" fontId="2" fillId="35" borderId="14" xfId="0" applyNumberFormat="1" applyFont="1" applyFill="1" applyBorder="1" applyAlignment="1" applyProtection="1">
      <alignment horizontal="right" wrapText="1"/>
      <protection/>
    </xf>
    <xf numFmtId="0" fontId="6" fillId="0" borderId="0" xfId="60" applyFont="1" applyFill="1" applyAlignment="1" applyProtection="1">
      <alignment horizontal="center" vertical="distributed" wrapText="1"/>
      <protection locked="0"/>
    </xf>
    <xf numFmtId="0" fontId="7" fillId="0" borderId="0" xfId="0" applyFont="1" applyAlignment="1" applyProtection="1">
      <alignment horizontal="center" vertical="distributed" wrapText="1"/>
      <protection locked="0"/>
    </xf>
    <xf numFmtId="164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top" wrapText="1"/>
      <protection/>
    </xf>
    <xf numFmtId="0" fontId="2" fillId="35" borderId="16" xfId="0" applyFont="1" applyFill="1" applyBorder="1" applyAlignment="1" applyProtection="1">
      <alignment horizontal="center" vertical="top" wrapText="1"/>
      <protection/>
    </xf>
    <xf numFmtId="0" fontId="2" fillId="35" borderId="14" xfId="0" applyFont="1" applyFill="1" applyBorder="1" applyAlignment="1" applyProtection="1">
      <alignment horizontal="center" vertical="top" wrapText="1"/>
      <protection/>
    </xf>
    <xf numFmtId="165" fontId="2" fillId="35" borderId="12" xfId="0" applyNumberFormat="1" applyFont="1" applyFill="1" applyBorder="1" applyAlignment="1" applyProtection="1">
      <alignment wrapText="1"/>
      <protection locked="0"/>
    </xf>
    <xf numFmtId="165" fontId="0" fillId="35" borderId="14" xfId="0" applyNumberFormat="1" applyFill="1" applyBorder="1" applyAlignment="1" applyProtection="1">
      <alignment wrapText="1"/>
      <protection locked="0"/>
    </xf>
    <xf numFmtId="165" fontId="0" fillId="35" borderId="14" xfId="0" applyNumberFormat="1" applyFill="1" applyBorder="1" applyAlignment="1" applyProtection="1">
      <alignment/>
      <protection locked="0"/>
    </xf>
    <xf numFmtId="0" fontId="2" fillId="34" borderId="12" xfId="0" applyFont="1" applyFill="1" applyBorder="1" applyAlignment="1" applyProtection="1">
      <alignment horizontal="center" vertical="top" wrapText="1"/>
      <protection/>
    </xf>
    <xf numFmtId="0" fontId="0" fillId="34" borderId="16" xfId="0" applyFill="1" applyBorder="1" applyAlignment="1" applyProtection="1">
      <alignment horizontal="center" vertical="top"/>
      <protection/>
    </xf>
    <xf numFmtId="0" fontId="0" fillId="34" borderId="14" xfId="0" applyFill="1" applyBorder="1" applyAlignment="1" applyProtection="1">
      <alignment horizontal="center" vertical="top"/>
      <protection/>
    </xf>
    <xf numFmtId="165" fontId="2" fillId="35" borderId="12" xfId="0" applyNumberFormat="1" applyFont="1" applyFill="1" applyBorder="1" applyAlignment="1" applyProtection="1">
      <alignment horizontal="right" vertical="top" wrapText="1"/>
      <protection locked="0"/>
    </xf>
    <xf numFmtId="165" fontId="2" fillId="35" borderId="14" xfId="0" applyNumberFormat="1" applyFont="1" applyFill="1" applyBorder="1" applyAlignment="1" applyProtection="1">
      <alignment horizontal="right" vertical="top" wrapText="1"/>
      <protection locked="0"/>
    </xf>
    <xf numFmtId="49" fontId="2" fillId="34" borderId="12" xfId="0" applyNumberFormat="1" applyFont="1" applyFill="1" applyBorder="1" applyAlignment="1" applyProtection="1">
      <alignment horizontal="center" wrapText="1"/>
      <protection/>
    </xf>
    <xf numFmtId="49" fontId="2" fillId="34" borderId="14" xfId="0" applyNumberFormat="1" applyFont="1" applyFill="1" applyBorder="1" applyAlignment="1" applyProtection="1">
      <alignment horizontal="center" wrapText="1"/>
      <protection/>
    </xf>
    <xf numFmtId="165" fontId="0" fillId="35" borderId="14" xfId="0" applyNumberFormat="1" applyFill="1" applyBorder="1" applyAlignment="1" applyProtection="1">
      <alignment horizontal="right" vertical="top"/>
      <protection locked="0"/>
    </xf>
    <xf numFmtId="165" fontId="0" fillId="35" borderId="14" xfId="0" applyNumberFormat="1" applyFill="1" applyBorder="1" applyAlignment="1" applyProtection="1">
      <alignment horizontal="right" wrapText="1"/>
      <protection locked="0"/>
    </xf>
    <xf numFmtId="164" fontId="2" fillId="35" borderId="15" xfId="0" applyNumberFormat="1" applyFont="1" applyFill="1" applyBorder="1" applyAlignment="1" applyProtection="1">
      <alignment horizontal="right" wrapText="1"/>
      <protection/>
    </xf>
    <xf numFmtId="0" fontId="0" fillId="35" borderId="15" xfId="0" applyFill="1" applyBorder="1" applyAlignment="1" applyProtection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он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zoomScaleSheetLayoutView="90" zoomScalePageLayoutView="0" workbookViewId="0" topLeftCell="A1">
      <selection activeCell="A1" sqref="A1:G78"/>
    </sheetView>
  </sheetViews>
  <sheetFormatPr defaultColWidth="9.00390625" defaultRowHeight="12.75"/>
  <cols>
    <col min="1" max="1" width="61.25390625" style="2" customWidth="1"/>
    <col min="2" max="2" width="11.375" style="2" customWidth="1"/>
    <col min="3" max="3" width="11.375" style="2" hidden="1" customWidth="1"/>
    <col min="4" max="4" width="15.75390625" style="2" customWidth="1"/>
    <col min="5" max="5" width="14.125" style="2" customWidth="1"/>
    <col min="6" max="6" width="15.75390625" style="2" customWidth="1"/>
    <col min="7" max="7" width="14.75390625" style="2" customWidth="1"/>
    <col min="8" max="8" width="48.375" style="2" hidden="1" customWidth="1"/>
    <col min="9" max="16384" width="9.125" style="2" customWidth="1"/>
  </cols>
  <sheetData>
    <row r="1" spans="1:7" ht="36.75" customHeight="1">
      <c r="A1" s="29" t="s">
        <v>180</v>
      </c>
      <c r="B1" s="30"/>
      <c r="C1" s="30"/>
      <c r="D1" s="30"/>
      <c r="E1" s="30"/>
      <c r="F1" s="30"/>
      <c r="G1" s="30"/>
    </row>
    <row r="2" spans="1:7" ht="15.75">
      <c r="A2" s="10" t="s">
        <v>178</v>
      </c>
      <c r="B2" s="1"/>
      <c r="C2" s="1"/>
      <c r="D2" s="5"/>
      <c r="E2" s="5"/>
      <c r="F2" s="4"/>
      <c r="G2" s="10" t="s">
        <v>179</v>
      </c>
    </row>
    <row r="3" spans="1:8" ht="47.25">
      <c r="A3" s="6" t="s">
        <v>150</v>
      </c>
      <c r="B3" s="7" t="s">
        <v>0</v>
      </c>
      <c r="C3" s="8" t="s">
        <v>3</v>
      </c>
      <c r="D3" s="31" t="s">
        <v>181</v>
      </c>
      <c r="E3" s="32"/>
      <c r="F3" s="31" t="s">
        <v>182</v>
      </c>
      <c r="G3" s="32"/>
      <c r="H3" s="3"/>
    </row>
    <row r="4" spans="1:8" ht="15.75">
      <c r="A4" s="7">
        <v>1</v>
      </c>
      <c r="B4" s="9" t="s">
        <v>1</v>
      </c>
      <c r="C4" s="9"/>
      <c r="D4" s="44">
        <v>3</v>
      </c>
      <c r="E4" s="45"/>
      <c r="F4" s="44">
        <v>4</v>
      </c>
      <c r="G4" s="45"/>
      <c r="H4" s="3"/>
    </row>
    <row r="5" spans="1:8" ht="15.75">
      <c r="A5" s="39" t="s">
        <v>94</v>
      </c>
      <c r="B5" s="40"/>
      <c r="C5" s="40"/>
      <c r="D5" s="40"/>
      <c r="E5" s="40"/>
      <c r="F5" s="40"/>
      <c r="G5" s="41"/>
      <c r="H5" s="3"/>
    </row>
    <row r="6" spans="1:8" ht="17.25" customHeight="1">
      <c r="A6" s="11" t="s">
        <v>151</v>
      </c>
      <c r="B6" s="12" t="s">
        <v>2</v>
      </c>
      <c r="C6" s="12" t="s">
        <v>69</v>
      </c>
      <c r="D6" s="24">
        <v>0</v>
      </c>
      <c r="E6" s="26"/>
      <c r="F6" s="24">
        <v>0</v>
      </c>
      <c r="G6" s="25"/>
      <c r="H6" s="3"/>
    </row>
    <row r="7" spans="1:8" ht="15.75">
      <c r="A7" s="11" t="s">
        <v>5</v>
      </c>
      <c r="B7" s="12" t="s">
        <v>6</v>
      </c>
      <c r="C7" s="12" t="s">
        <v>70</v>
      </c>
      <c r="D7" s="24">
        <v>0</v>
      </c>
      <c r="E7" s="26"/>
      <c r="F7" s="24">
        <v>0</v>
      </c>
      <c r="G7" s="25"/>
      <c r="H7" s="3"/>
    </row>
    <row r="8" spans="1:8" ht="36.75" customHeight="1">
      <c r="A8" s="11" t="s">
        <v>8</v>
      </c>
      <c r="B8" s="12" t="s">
        <v>9</v>
      </c>
      <c r="C8" s="12" t="s">
        <v>71</v>
      </c>
      <c r="D8" s="24">
        <v>-3366</v>
      </c>
      <c r="E8" s="26"/>
      <c r="F8" s="24">
        <v>-2916</v>
      </c>
      <c r="G8" s="25"/>
      <c r="H8" s="3"/>
    </row>
    <row r="9" spans="1:8" ht="20.25" customHeight="1">
      <c r="A9" s="11" t="s">
        <v>183</v>
      </c>
      <c r="B9" s="12" t="s">
        <v>184</v>
      </c>
      <c r="C9" s="12"/>
      <c r="D9" s="24">
        <v>0</v>
      </c>
      <c r="E9" s="26"/>
      <c r="F9" s="24">
        <v>0</v>
      </c>
      <c r="G9" s="25"/>
      <c r="H9" s="3"/>
    </row>
    <row r="10" spans="1:8" ht="31.5">
      <c r="A10" s="11" t="s">
        <v>11</v>
      </c>
      <c r="B10" s="12" t="s">
        <v>12</v>
      </c>
      <c r="C10" s="12" t="s">
        <v>72</v>
      </c>
      <c r="D10" s="24">
        <v>0</v>
      </c>
      <c r="E10" s="26"/>
      <c r="F10" s="24">
        <v>0</v>
      </c>
      <c r="G10" s="25"/>
      <c r="H10" s="3"/>
    </row>
    <row r="11" spans="1:8" ht="33" customHeight="1">
      <c r="A11" s="11" t="s">
        <v>13</v>
      </c>
      <c r="B11" s="12" t="s">
        <v>14</v>
      </c>
      <c r="C11" s="12" t="s">
        <v>73</v>
      </c>
      <c r="D11" s="42">
        <v>0</v>
      </c>
      <c r="E11" s="43"/>
      <c r="F11" s="42">
        <v>0</v>
      </c>
      <c r="G11" s="46"/>
      <c r="H11" s="3"/>
    </row>
    <row r="12" spans="1:8" ht="33" customHeight="1">
      <c r="A12" s="11" t="s">
        <v>152</v>
      </c>
      <c r="B12" s="12" t="s">
        <v>93</v>
      </c>
      <c r="C12" s="12"/>
      <c r="D12" s="36">
        <v>0</v>
      </c>
      <c r="E12" s="37"/>
      <c r="F12" s="36">
        <v>0</v>
      </c>
      <c r="G12" s="38"/>
      <c r="H12" s="3"/>
    </row>
    <row r="13" spans="1:8" ht="47.25" customHeight="1">
      <c r="A13" s="11" t="s">
        <v>154</v>
      </c>
      <c r="B13" s="12" t="s">
        <v>153</v>
      </c>
      <c r="C13" s="12"/>
      <c r="D13" s="36">
        <v>0</v>
      </c>
      <c r="E13" s="37"/>
      <c r="F13" s="36">
        <v>0</v>
      </c>
      <c r="G13" s="38"/>
      <c r="H13" s="3"/>
    </row>
    <row r="14" spans="1:8" ht="33" customHeight="1">
      <c r="A14" s="13" t="s">
        <v>155</v>
      </c>
      <c r="B14" s="12" t="s">
        <v>15</v>
      </c>
      <c r="C14" s="12" t="s">
        <v>74</v>
      </c>
      <c r="D14" s="27">
        <f>D6-D7+D8-D10-D11+D12-D13</f>
        <v>-3366</v>
      </c>
      <c r="E14" s="28"/>
      <c r="F14" s="27">
        <f>F6-F7+F8-F10-F11+F12-F13</f>
        <v>-2916</v>
      </c>
      <c r="G14" s="28"/>
      <c r="H14" s="3"/>
    </row>
    <row r="15" spans="1:8" ht="33" customHeight="1">
      <c r="A15" s="11" t="s">
        <v>163</v>
      </c>
      <c r="B15" s="12" t="s">
        <v>160</v>
      </c>
      <c r="C15" s="12"/>
      <c r="D15" s="36">
        <v>0</v>
      </c>
      <c r="E15" s="37"/>
      <c r="F15" s="36">
        <v>0</v>
      </c>
      <c r="G15" s="38"/>
      <c r="H15" s="3"/>
    </row>
    <row r="16" spans="1:8" ht="50.25" customHeight="1">
      <c r="A16" s="11" t="s">
        <v>164</v>
      </c>
      <c r="B16" s="12" t="s">
        <v>161</v>
      </c>
      <c r="C16" s="12"/>
      <c r="D16" s="36">
        <v>0</v>
      </c>
      <c r="E16" s="37"/>
      <c r="F16" s="36">
        <v>0</v>
      </c>
      <c r="G16" s="38"/>
      <c r="H16" s="3"/>
    </row>
    <row r="17" spans="1:8" ht="15.75" customHeight="1">
      <c r="A17" s="11" t="s">
        <v>165</v>
      </c>
      <c r="B17" s="12" t="s">
        <v>162</v>
      </c>
      <c r="C17" s="12"/>
      <c r="D17" s="27">
        <f>D14+D15-D16</f>
        <v>-3366</v>
      </c>
      <c r="E17" s="28"/>
      <c r="F17" s="27">
        <f>F14+F15-F16</f>
        <v>-2916</v>
      </c>
      <c r="G17" s="28"/>
      <c r="H17" s="3"/>
    </row>
    <row r="18" spans="1:8" ht="15.75">
      <c r="A18" s="33" t="s">
        <v>95</v>
      </c>
      <c r="B18" s="34"/>
      <c r="C18" s="34"/>
      <c r="D18" s="34"/>
      <c r="E18" s="34"/>
      <c r="F18" s="34"/>
      <c r="G18" s="35"/>
      <c r="H18" s="3"/>
    </row>
    <row r="19" spans="1:8" ht="33.75" customHeight="1">
      <c r="A19" s="11" t="s">
        <v>156</v>
      </c>
      <c r="B19" s="12" t="s">
        <v>19</v>
      </c>
      <c r="C19" s="12" t="s">
        <v>75</v>
      </c>
      <c r="D19" s="27">
        <f>D20+D21</f>
        <v>886913887</v>
      </c>
      <c r="E19" s="28"/>
      <c r="F19" s="27">
        <f>F20+F21</f>
        <v>740210105</v>
      </c>
      <c r="G19" s="28"/>
      <c r="H19" s="3"/>
    </row>
    <row r="20" spans="1:8" ht="31.5">
      <c r="A20" s="11" t="s">
        <v>16</v>
      </c>
      <c r="B20" s="12" t="s">
        <v>129</v>
      </c>
      <c r="C20" s="12" t="s">
        <v>76</v>
      </c>
      <c r="D20" s="24">
        <v>885406540</v>
      </c>
      <c r="E20" s="26"/>
      <c r="F20" s="24">
        <v>738889950</v>
      </c>
      <c r="G20" s="25"/>
      <c r="H20" s="3"/>
    </row>
    <row r="21" spans="1:8" ht="15.75">
      <c r="A21" s="11" t="s">
        <v>17</v>
      </c>
      <c r="B21" s="12" t="s">
        <v>130</v>
      </c>
      <c r="C21" s="12" t="s">
        <v>77</v>
      </c>
      <c r="D21" s="24">
        <v>1507347</v>
      </c>
      <c r="E21" s="26"/>
      <c r="F21" s="24">
        <v>1320155</v>
      </c>
      <c r="G21" s="25"/>
      <c r="H21" s="3"/>
    </row>
    <row r="22" spans="1:8" ht="49.5" customHeight="1">
      <c r="A22" s="11" t="s">
        <v>18</v>
      </c>
      <c r="B22" s="12" t="s">
        <v>131</v>
      </c>
      <c r="C22" s="12" t="s">
        <v>78</v>
      </c>
      <c r="D22" s="24">
        <v>24701338</v>
      </c>
      <c r="E22" s="26"/>
      <c r="F22" s="24">
        <v>17875831</v>
      </c>
      <c r="G22" s="25"/>
      <c r="H22" s="3"/>
    </row>
    <row r="23" spans="1:8" ht="16.5" customHeight="1">
      <c r="A23" s="11" t="s">
        <v>96</v>
      </c>
      <c r="B23" s="12" t="s">
        <v>132</v>
      </c>
      <c r="C23" s="12" t="s">
        <v>79</v>
      </c>
      <c r="D23" s="27">
        <f>D19-D22</f>
        <v>862212549</v>
      </c>
      <c r="E23" s="28"/>
      <c r="F23" s="27">
        <f>F19-F22</f>
        <v>722334274</v>
      </c>
      <c r="G23" s="28"/>
      <c r="H23" s="3"/>
    </row>
    <row r="24" spans="1:8" ht="15.75">
      <c r="A24" s="11" t="s">
        <v>97</v>
      </c>
      <c r="B24" s="12" t="s">
        <v>21</v>
      </c>
      <c r="C24" s="12" t="s">
        <v>80</v>
      </c>
      <c r="D24" s="24">
        <v>-151546480</v>
      </c>
      <c r="E24" s="26"/>
      <c r="F24" s="24">
        <v>-53759319</v>
      </c>
      <c r="G24" s="25"/>
      <c r="H24" s="3"/>
    </row>
    <row r="25" spans="1:8" ht="31.5">
      <c r="A25" s="11" t="s">
        <v>98</v>
      </c>
      <c r="B25" s="12" t="s">
        <v>23</v>
      </c>
      <c r="C25" s="12" t="s">
        <v>81</v>
      </c>
      <c r="D25" s="24">
        <v>25046476</v>
      </c>
      <c r="E25" s="26"/>
      <c r="F25" s="24">
        <v>1320944</v>
      </c>
      <c r="G25" s="25"/>
      <c r="H25" s="3"/>
    </row>
    <row r="26" spans="1:8" ht="47.25">
      <c r="A26" s="11" t="s">
        <v>99</v>
      </c>
      <c r="B26" s="12" t="s">
        <v>24</v>
      </c>
      <c r="C26" s="12" t="s">
        <v>82</v>
      </c>
      <c r="D26" s="27">
        <f>D24+D25</f>
        <v>-126500004</v>
      </c>
      <c r="E26" s="28"/>
      <c r="F26" s="27">
        <f>F24+F25</f>
        <v>-52438375</v>
      </c>
      <c r="G26" s="28"/>
      <c r="H26" s="3"/>
    </row>
    <row r="27" spans="1:8" ht="17.25" customHeight="1">
      <c r="A27" s="11" t="s">
        <v>100</v>
      </c>
      <c r="B27" s="12" t="s">
        <v>133</v>
      </c>
      <c r="C27" s="12" t="s">
        <v>83</v>
      </c>
      <c r="D27" s="27">
        <f>D23+D26</f>
        <v>735712545</v>
      </c>
      <c r="E27" s="28"/>
      <c r="F27" s="27">
        <f>F23+F26</f>
        <v>669895899</v>
      </c>
      <c r="G27" s="28"/>
      <c r="H27" s="3"/>
    </row>
    <row r="28" spans="1:8" ht="18" customHeight="1">
      <c r="A28" s="11" t="s">
        <v>20</v>
      </c>
      <c r="B28" s="12" t="s">
        <v>25</v>
      </c>
      <c r="C28" s="12" t="s">
        <v>84</v>
      </c>
      <c r="D28" s="24">
        <v>464049314</v>
      </c>
      <c r="E28" s="26"/>
      <c r="F28" s="24">
        <v>382788561</v>
      </c>
      <c r="G28" s="25"/>
      <c r="H28" s="3"/>
    </row>
    <row r="29" spans="1:8" ht="15.75">
      <c r="A29" s="11" t="s">
        <v>22</v>
      </c>
      <c r="B29" s="12" t="s">
        <v>26</v>
      </c>
      <c r="C29" s="12" t="s">
        <v>85</v>
      </c>
      <c r="D29" s="24">
        <v>5141132</v>
      </c>
      <c r="E29" s="26"/>
      <c r="F29" s="24">
        <v>1367185</v>
      </c>
      <c r="G29" s="25"/>
      <c r="H29" s="3"/>
    </row>
    <row r="30" spans="1:8" ht="16.5" customHeight="1">
      <c r="A30" s="11" t="s">
        <v>101</v>
      </c>
      <c r="B30" s="12" t="s">
        <v>27</v>
      </c>
      <c r="C30" s="12" t="s">
        <v>86</v>
      </c>
      <c r="D30" s="27">
        <f>D28-D29</f>
        <v>458908182</v>
      </c>
      <c r="E30" s="28"/>
      <c r="F30" s="27">
        <f>F28-F29</f>
        <v>381421376</v>
      </c>
      <c r="G30" s="28"/>
      <c r="H30" s="3"/>
    </row>
    <row r="31" spans="1:8" ht="15.75">
      <c r="A31" s="11" t="s">
        <v>102</v>
      </c>
      <c r="B31" s="12" t="s">
        <v>28</v>
      </c>
      <c r="C31" s="12" t="s">
        <v>87</v>
      </c>
      <c r="D31" s="24">
        <v>25442054</v>
      </c>
      <c r="E31" s="26"/>
      <c r="F31" s="24">
        <v>15420980</v>
      </c>
      <c r="G31" s="25"/>
      <c r="H31" s="3"/>
    </row>
    <row r="32" spans="1:8" ht="31.5">
      <c r="A32" s="11" t="s">
        <v>103</v>
      </c>
      <c r="B32" s="12" t="s">
        <v>134</v>
      </c>
      <c r="C32" s="12" t="s">
        <v>88</v>
      </c>
      <c r="D32" s="24">
        <v>9570197</v>
      </c>
      <c r="E32" s="26"/>
      <c r="F32" s="24">
        <v>510668</v>
      </c>
      <c r="G32" s="25"/>
      <c r="H32" s="3"/>
    </row>
    <row r="33" spans="1:8" ht="47.25">
      <c r="A33" s="11" t="s">
        <v>104</v>
      </c>
      <c r="B33" s="12" t="s">
        <v>135</v>
      </c>
      <c r="C33" s="12" t="s">
        <v>89</v>
      </c>
      <c r="D33" s="27">
        <f>D31+D32</f>
        <v>35012251</v>
      </c>
      <c r="E33" s="28"/>
      <c r="F33" s="27">
        <f>F31+F32</f>
        <v>15931648</v>
      </c>
      <c r="G33" s="28"/>
      <c r="H33" s="3"/>
    </row>
    <row r="34" spans="1:8" ht="18.75" customHeight="1">
      <c r="A34" s="11" t="s">
        <v>105</v>
      </c>
      <c r="B34" s="12" t="s">
        <v>4</v>
      </c>
      <c r="C34" s="12" t="s">
        <v>90</v>
      </c>
      <c r="D34" s="27">
        <f>D27-D30+D33</f>
        <v>311816614</v>
      </c>
      <c r="E34" s="28"/>
      <c r="F34" s="27">
        <f>F27-F30+F33</f>
        <v>304406171</v>
      </c>
      <c r="G34" s="28"/>
      <c r="H34" s="3"/>
    </row>
    <row r="35" spans="1:8" ht="21" customHeight="1">
      <c r="A35" s="11" t="s">
        <v>106</v>
      </c>
      <c r="B35" s="12" t="s">
        <v>31</v>
      </c>
      <c r="C35" s="12" t="s">
        <v>4</v>
      </c>
      <c r="D35" s="24">
        <v>0</v>
      </c>
      <c r="E35" s="26"/>
      <c r="F35" s="24">
        <v>0</v>
      </c>
      <c r="G35" s="25"/>
      <c r="H35" s="3"/>
    </row>
    <row r="36" spans="1:8" ht="66" customHeight="1">
      <c r="A36" s="11" t="s">
        <v>107</v>
      </c>
      <c r="B36" s="12" t="s">
        <v>34</v>
      </c>
      <c r="C36" s="12" t="s">
        <v>29</v>
      </c>
      <c r="D36" s="24">
        <v>-64951371</v>
      </c>
      <c r="E36" s="26"/>
      <c r="F36" s="24">
        <v>-74300240</v>
      </c>
      <c r="G36" s="25"/>
      <c r="H36" s="3"/>
    </row>
    <row r="37" spans="1:8" ht="94.5">
      <c r="A37" s="11" t="s">
        <v>166</v>
      </c>
      <c r="B37" s="12" t="s">
        <v>37</v>
      </c>
      <c r="C37" s="12" t="s">
        <v>29</v>
      </c>
      <c r="D37" s="24">
        <v>-5728993</v>
      </c>
      <c r="E37" s="26"/>
      <c r="F37" s="24">
        <v>-6435769</v>
      </c>
      <c r="G37" s="25"/>
      <c r="H37" s="3"/>
    </row>
    <row r="38" spans="1:8" ht="31.5">
      <c r="A38" s="11" t="s">
        <v>30</v>
      </c>
      <c r="B38" s="12" t="s">
        <v>41</v>
      </c>
      <c r="C38" s="12" t="s">
        <v>31</v>
      </c>
      <c r="D38" s="24">
        <v>41919877</v>
      </c>
      <c r="E38" s="26"/>
      <c r="F38" s="24">
        <v>32171972</v>
      </c>
      <c r="G38" s="25"/>
      <c r="H38" s="3"/>
    </row>
    <row r="39" spans="1:8" ht="31.5">
      <c r="A39" s="11" t="s">
        <v>32</v>
      </c>
      <c r="B39" s="12" t="s">
        <v>42</v>
      </c>
      <c r="C39" s="12" t="s">
        <v>33</v>
      </c>
      <c r="D39" s="24">
        <v>1333945</v>
      </c>
      <c r="E39" s="26"/>
      <c r="F39" s="24">
        <v>1041625</v>
      </c>
      <c r="G39" s="25"/>
      <c r="H39" s="3"/>
    </row>
    <row r="40" spans="1:8" ht="48.75" customHeight="1">
      <c r="A40" s="11" t="s">
        <v>35</v>
      </c>
      <c r="B40" s="12" t="s">
        <v>44</v>
      </c>
      <c r="C40" s="12" t="s">
        <v>34</v>
      </c>
      <c r="D40" s="24">
        <v>223171035</v>
      </c>
      <c r="E40" s="26"/>
      <c r="F40" s="24">
        <v>179620909</v>
      </c>
      <c r="G40" s="25"/>
      <c r="H40" s="3"/>
    </row>
    <row r="41" spans="1:8" ht="47.25">
      <c r="A41" s="11" t="s">
        <v>36</v>
      </c>
      <c r="B41" s="12" t="s">
        <v>45</v>
      </c>
      <c r="C41" s="12" t="s">
        <v>37</v>
      </c>
      <c r="D41" s="24">
        <v>157838</v>
      </c>
      <c r="E41" s="26"/>
      <c r="F41" s="24">
        <v>485254</v>
      </c>
      <c r="G41" s="25"/>
      <c r="H41" s="3"/>
    </row>
    <row r="42" spans="1:8" ht="31.5">
      <c r="A42" s="11" t="s">
        <v>38</v>
      </c>
      <c r="B42" s="12" t="s">
        <v>136</v>
      </c>
      <c r="C42" s="12" t="s">
        <v>39</v>
      </c>
      <c r="D42" s="24">
        <v>1660055</v>
      </c>
      <c r="E42" s="26"/>
      <c r="F42" s="24">
        <v>1667976</v>
      </c>
      <c r="G42" s="25"/>
      <c r="H42" s="3"/>
    </row>
    <row r="43" spans="1:8" ht="31.5">
      <c r="A43" s="11" t="s">
        <v>157</v>
      </c>
      <c r="B43" s="12" t="s">
        <v>48</v>
      </c>
      <c r="C43" s="12" t="s">
        <v>40</v>
      </c>
      <c r="D43" s="24">
        <v>24018240</v>
      </c>
      <c r="E43" s="26"/>
      <c r="F43" s="24">
        <v>21213328</v>
      </c>
      <c r="G43" s="25"/>
      <c r="H43" s="3"/>
    </row>
    <row r="44" spans="1:8" ht="54" customHeight="1">
      <c r="A44" s="11" t="s">
        <v>158</v>
      </c>
      <c r="B44" s="12" t="s">
        <v>159</v>
      </c>
      <c r="C44" s="12" t="s">
        <v>40</v>
      </c>
      <c r="D44" s="24">
        <v>46890477</v>
      </c>
      <c r="E44" s="26"/>
      <c r="F44" s="24">
        <v>37806480</v>
      </c>
      <c r="G44" s="25"/>
      <c r="H44" s="3"/>
    </row>
    <row r="45" spans="1:8" ht="47.25">
      <c r="A45" s="13" t="s">
        <v>167</v>
      </c>
      <c r="B45" s="12" t="s">
        <v>51</v>
      </c>
      <c r="C45" s="12" t="s">
        <v>41</v>
      </c>
      <c r="D45" s="27">
        <f>D34+D35+(D36-D37)-D38-D39-D40+D42+D43-D44</f>
        <v>-35042803</v>
      </c>
      <c r="E45" s="28"/>
      <c r="F45" s="27">
        <f>F34+F35+(F36-F37)-F38-F39-F40+F42+F43-F44</f>
        <v>8782018</v>
      </c>
      <c r="G45" s="28"/>
      <c r="H45" s="3"/>
    </row>
    <row r="46" spans="1:8" ht="15.75">
      <c r="A46" s="11" t="s">
        <v>163</v>
      </c>
      <c r="B46" s="12" t="s">
        <v>168</v>
      </c>
      <c r="C46" s="12" t="s">
        <v>40</v>
      </c>
      <c r="D46" s="24">
        <v>3512537</v>
      </c>
      <c r="E46" s="26"/>
      <c r="F46" s="24">
        <v>445923</v>
      </c>
      <c r="G46" s="25"/>
      <c r="H46" s="3"/>
    </row>
    <row r="47" spans="1:8" ht="24" customHeight="1">
      <c r="A47" s="11" t="s">
        <v>164</v>
      </c>
      <c r="B47" s="12" t="s">
        <v>169</v>
      </c>
      <c r="C47" s="12" t="s">
        <v>40</v>
      </c>
      <c r="D47" s="24">
        <v>23190927</v>
      </c>
      <c r="E47" s="26"/>
      <c r="F47" s="24">
        <v>19297271</v>
      </c>
      <c r="G47" s="25"/>
      <c r="H47" s="3"/>
    </row>
    <row r="48" spans="1:8" ht="47.25">
      <c r="A48" s="13" t="s">
        <v>171</v>
      </c>
      <c r="B48" s="12" t="s">
        <v>170</v>
      </c>
      <c r="C48" s="12" t="s">
        <v>41</v>
      </c>
      <c r="D48" s="27">
        <f>D45+D46-D47</f>
        <v>-54721193</v>
      </c>
      <c r="E48" s="28"/>
      <c r="F48" s="27">
        <f>F45+F46-F47</f>
        <v>-10069330</v>
      </c>
      <c r="G48" s="28"/>
      <c r="H48" s="3"/>
    </row>
    <row r="49" spans="1:8" ht="48.75" customHeight="1">
      <c r="A49" s="11" t="s">
        <v>108</v>
      </c>
      <c r="B49" s="12" t="s">
        <v>53</v>
      </c>
      <c r="C49" s="12" t="s">
        <v>42</v>
      </c>
      <c r="D49" s="27">
        <f>D50+D51+D52+D53</f>
        <v>7076834258</v>
      </c>
      <c r="E49" s="28"/>
      <c r="F49" s="27">
        <f>F50+F51+F52+F53</f>
        <v>1732365946</v>
      </c>
      <c r="G49" s="28"/>
      <c r="H49" s="3"/>
    </row>
    <row r="50" spans="1:8" ht="32.25" customHeight="1">
      <c r="A50" s="11" t="s">
        <v>109</v>
      </c>
      <c r="B50" s="12" t="s">
        <v>54</v>
      </c>
      <c r="C50" s="12" t="s">
        <v>43</v>
      </c>
      <c r="D50" s="24">
        <v>1046</v>
      </c>
      <c r="E50" s="26"/>
      <c r="F50" s="24">
        <v>228578</v>
      </c>
      <c r="G50" s="25"/>
      <c r="H50" s="3"/>
    </row>
    <row r="51" spans="1:8" ht="31.5">
      <c r="A51" s="14" t="s">
        <v>110</v>
      </c>
      <c r="B51" s="12" t="s">
        <v>137</v>
      </c>
      <c r="C51" s="12" t="s">
        <v>44</v>
      </c>
      <c r="D51" s="24">
        <v>7137303</v>
      </c>
      <c r="E51" s="26"/>
      <c r="F51" s="24">
        <v>9035129</v>
      </c>
      <c r="G51" s="26"/>
      <c r="H51" s="3"/>
    </row>
    <row r="52" spans="1:8" ht="15.75">
      <c r="A52" s="11" t="s">
        <v>111</v>
      </c>
      <c r="B52" s="12" t="s">
        <v>138</v>
      </c>
      <c r="C52" s="12" t="s">
        <v>45</v>
      </c>
      <c r="D52" s="24">
        <v>69778692</v>
      </c>
      <c r="E52" s="26"/>
      <c r="F52" s="24">
        <v>76248022</v>
      </c>
      <c r="G52" s="25"/>
      <c r="H52" s="3"/>
    </row>
    <row r="53" spans="1:8" ht="15.75">
      <c r="A53" s="15" t="s">
        <v>112</v>
      </c>
      <c r="B53" s="12" t="s">
        <v>139</v>
      </c>
      <c r="C53" s="12" t="s">
        <v>46</v>
      </c>
      <c r="D53" s="24">
        <v>6999917217</v>
      </c>
      <c r="E53" s="26"/>
      <c r="F53" s="24">
        <v>1646854217</v>
      </c>
      <c r="G53" s="25"/>
      <c r="H53" s="3"/>
    </row>
    <row r="54" spans="1:8" ht="15.75">
      <c r="A54" s="16" t="s">
        <v>113</v>
      </c>
      <c r="B54" s="12" t="s">
        <v>55</v>
      </c>
      <c r="C54" s="12" t="s">
        <v>47</v>
      </c>
      <c r="D54" s="27">
        <f>D55+D56</f>
        <v>6926142089</v>
      </c>
      <c r="E54" s="28"/>
      <c r="F54" s="27">
        <f>F55+F56</f>
        <v>1612332103</v>
      </c>
      <c r="G54" s="28"/>
      <c r="H54" s="3"/>
    </row>
    <row r="55" spans="1:8" ht="16.5" customHeight="1">
      <c r="A55" s="17" t="s">
        <v>114</v>
      </c>
      <c r="B55" s="12" t="s">
        <v>140</v>
      </c>
      <c r="C55" s="12" t="s">
        <v>48</v>
      </c>
      <c r="D55" s="24">
        <v>29565</v>
      </c>
      <c r="E55" s="26"/>
      <c r="F55" s="24">
        <v>56722</v>
      </c>
      <c r="G55" s="26"/>
      <c r="H55" s="3"/>
    </row>
    <row r="56" spans="1:8" ht="15.75">
      <c r="A56" s="11" t="s">
        <v>115</v>
      </c>
      <c r="B56" s="12" t="s">
        <v>141</v>
      </c>
      <c r="C56" s="12" t="s">
        <v>49</v>
      </c>
      <c r="D56" s="24">
        <v>6926112524</v>
      </c>
      <c r="E56" s="26"/>
      <c r="F56" s="24">
        <v>1612275381</v>
      </c>
      <c r="G56" s="25"/>
      <c r="H56" s="3"/>
    </row>
    <row r="57" spans="1:8" ht="15.75">
      <c r="A57" s="18" t="s">
        <v>116</v>
      </c>
      <c r="B57" s="12" t="s">
        <v>7</v>
      </c>
      <c r="C57" s="12" t="s">
        <v>50</v>
      </c>
      <c r="D57" s="27">
        <f>D58+D59</f>
        <v>300483783</v>
      </c>
      <c r="E57" s="28"/>
      <c r="F57" s="27">
        <f>F58+F59</f>
        <v>18465115</v>
      </c>
      <c r="G57" s="28"/>
      <c r="H57" s="3"/>
    </row>
    <row r="58" spans="1:8" ht="17.25" customHeight="1">
      <c r="A58" s="19" t="s">
        <v>148</v>
      </c>
      <c r="B58" s="20" t="s">
        <v>142</v>
      </c>
      <c r="C58" s="12" t="s">
        <v>51</v>
      </c>
      <c r="D58" s="24">
        <v>300483783</v>
      </c>
      <c r="E58" s="26"/>
      <c r="F58" s="24">
        <v>18465115</v>
      </c>
      <c r="G58" s="26"/>
      <c r="H58" s="3"/>
    </row>
    <row r="59" spans="1:8" ht="15.75">
      <c r="A59" s="18" t="s">
        <v>117</v>
      </c>
      <c r="B59" s="12" t="s">
        <v>143</v>
      </c>
      <c r="C59" s="12" t="s">
        <v>52</v>
      </c>
      <c r="D59" s="24">
        <v>0</v>
      </c>
      <c r="E59" s="26"/>
      <c r="F59" s="24">
        <v>0</v>
      </c>
      <c r="G59" s="25"/>
      <c r="H59" s="3"/>
    </row>
    <row r="60" spans="1:8" ht="15.75">
      <c r="A60" s="19" t="s">
        <v>118</v>
      </c>
      <c r="B60" s="20" t="s">
        <v>56</v>
      </c>
      <c r="C60" s="12" t="s">
        <v>53</v>
      </c>
      <c r="D60" s="27">
        <f>D61+D62+D63</f>
        <v>203308142</v>
      </c>
      <c r="E60" s="28"/>
      <c r="F60" s="27">
        <f>F61+F62+F63</f>
        <v>9079503</v>
      </c>
      <c r="G60" s="28"/>
      <c r="H60" s="3"/>
    </row>
    <row r="61" spans="1:8" ht="16.5" customHeight="1">
      <c r="A61" s="19" t="s">
        <v>149</v>
      </c>
      <c r="B61" s="20" t="s">
        <v>144</v>
      </c>
      <c r="C61" s="12" t="s">
        <v>54</v>
      </c>
      <c r="D61" s="24">
        <v>0</v>
      </c>
      <c r="E61" s="26"/>
      <c r="F61" s="24">
        <v>0</v>
      </c>
      <c r="G61" s="25"/>
      <c r="H61" s="3"/>
    </row>
    <row r="62" spans="1:8" ht="15.75">
      <c r="A62" s="19" t="s">
        <v>119</v>
      </c>
      <c r="B62" s="20" t="s">
        <v>145</v>
      </c>
      <c r="C62" s="12" t="s">
        <v>7</v>
      </c>
      <c r="D62" s="24">
        <v>203308142</v>
      </c>
      <c r="E62" s="26"/>
      <c r="F62" s="24">
        <v>9079503</v>
      </c>
      <c r="G62" s="25"/>
      <c r="H62" s="3"/>
    </row>
    <row r="63" spans="1:8" ht="15.75">
      <c r="A63" s="19" t="s">
        <v>120</v>
      </c>
      <c r="B63" s="20" t="s">
        <v>146</v>
      </c>
      <c r="C63" s="12" t="s">
        <v>56</v>
      </c>
      <c r="D63" s="24">
        <v>0</v>
      </c>
      <c r="E63" s="26"/>
      <c r="F63" s="24">
        <v>0</v>
      </c>
      <c r="G63" s="26"/>
      <c r="H63" s="3"/>
    </row>
    <row r="64" spans="1:8" ht="81.75" customHeight="1">
      <c r="A64" s="19" t="s">
        <v>172</v>
      </c>
      <c r="B64" s="20" t="s">
        <v>57</v>
      </c>
      <c r="C64" s="12" t="s">
        <v>57</v>
      </c>
      <c r="D64" s="27">
        <f>D49-D54+D57-D60</f>
        <v>247867810</v>
      </c>
      <c r="E64" s="28"/>
      <c r="F64" s="27">
        <f>F49-F54+F57-F60</f>
        <v>129419455</v>
      </c>
      <c r="G64" s="28"/>
      <c r="H64" s="3"/>
    </row>
    <row r="65" spans="1:8" ht="78.75">
      <c r="A65" s="19" t="s">
        <v>173</v>
      </c>
      <c r="B65" s="20" t="s">
        <v>58</v>
      </c>
      <c r="C65" s="12" t="s">
        <v>58</v>
      </c>
      <c r="D65" s="24">
        <v>5728993</v>
      </c>
      <c r="E65" s="26"/>
      <c r="F65" s="24">
        <v>6435769</v>
      </c>
      <c r="G65" s="26"/>
      <c r="H65" s="3"/>
    </row>
    <row r="66" spans="1:8" ht="31.5">
      <c r="A66" s="21" t="s">
        <v>174</v>
      </c>
      <c r="B66" s="20" t="s">
        <v>59</v>
      </c>
      <c r="C66" s="12" t="s">
        <v>59</v>
      </c>
      <c r="D66" s="27">
        <f>D17+D48+D64-D65</f>
        <v>187414258</v>
      </c>
      <c r="E66" s="28"/>
      <c r="F66" s="27">
        <f>F17+F48+F64-F65</f>
        <v>112911440</v>
      </c>
      <c r="G66" s="28"/>
      <c r="H66" s="3"/>
    </row>
    <row r="67" spans="1:8" ht="15.75">
      <c r="A67" s="19" t="s">
        <v>61</v>
      </c>
      <c r="B67" s="20" t="s">
        <v>60</v>
      </c>
      <c r="C67" s="12" t="s">
        <v>60</v>
      </c>
      <c r="D67" s="24">
        <v>26098796</v>
      </c>
      <c r="E67" s="26"/>
      <c r="F67" s="24">
        <v>7793901</v>
      </c>
      <c r="G67" s="26"/>
      <c r="H67" s="3"/>
    </row>
    <row r="68" spans="1:8" ht="15.75">
      <c r="A68" s="19" t="s">
        <v>121</v>
      </c>
      <c r="B68" s="20" t="s">
        <v>62</v>
      </c>
      <c r="C68" s="12" t="s">
        <v>62</v>
      </c>
      <c r="D68" s="24">
        <v>0</v>
      </c>
      <c r="E68" s="26"/>
      <c r="F68" s="24">
        <v>0</v>
      </c>
      <c r="G68" s="25"/>
      <c r="H68" s="3"/>
    </row>
    <row r="69" spans="1:8" ht="16.5" customHeight="1">
      <c r="A69" s="19" t="s">
        <v>122</v>
      </c>
      <c r="B69" s="20" t="s">
        <v>63</v>
      </c>
      <c r="C69" s="12" t="s">
        <v>63</v>
      </c>
      <c r="D69" s="24">
        <v>-2066928</v>
      </c>
      <c r="E69" s="26"/>
      <c r="F69" s="24">
        <v>-1493701</v>
      </c>
      <c r="G69" s="25"/>
      <c r="H69" s="3"/>
    </row>
    <row r="70" spans="1:8" ht="16.5" customHeight="1">
      <c r="A70" s="19" t="s">
        <v>123</v>
      </c>
      <c r="B70" s="20" t="s">
        <v>64</v>
      </c>
      <c r="C70" s="12" t="s">
        <v>64</v>
      </c>
      <c r="D70" s="24">
        <v>4021</v>
      </c>
      <c r="E70" s="26"/>
      <c r="F70" s="24">
        <v>709</v>
      </c>
      <c r="G70" s="25"/>
      <c r="H70" s="3"/>
    </row>
    <row r="71" spans="1:8" ht="15.75">
      <c r="A71" s="19" t="s">
        <v>176</v>
      </c>
      <c r="B71" s="20" t="s">
        <v>175</v>
      </c>
      <c r="C71" s="12" t="s">
        <v>64</v>
      </c>
      <c r="D71" s="24">
        <v>34754750</v>
      </c>
      <c r="E71" s="26"/>
      <c r="F71" s="24">
        <v>10876681</v>
      </c>
      <c r="G71" s="25"/>
      <c r="H71" s="3"/>
    </row>
    <row r="72" spans="1:8" ht="31.5">
      <c r="A72" s="21" t="s">
        <v>177</v>
      </c>
      <c r="B72" s="20" t="s">
        <v>147</v>
      </c>
      <c r="C72" s="12" t="s">
        <v>10</v>
      </c>
      <c r="D72" s="27">
        <f>D66-D67+D68+D69-D70-D71</f>
        <v>124489763</v>
      </c>
      <c r="E72" s="28"/>
      <c r="F72" s="27">
        <f>F66-F67+F68+F69-F70-F71</f>
        <v>92746448</v>
      </c>
      <c r="G72" s="28"/>
      <c r="H72" s="3"/>
    </row>
    <row r="73" spans="1:8" ht="30.75" customHeight="1">
      <c r="A73" s="19" t="s">
        <v>124</v>
      </c>
      <c r="B73" s="20" t="s">
        <v>10</v>
      </c>
      <c r="C73" s="12" t="s">
        <v>66</v>
      </c>
      <c r="D73" s="24">
        <v>0</v>
      </c>
      <c r="E73" s="26"/>
      <c r="F73" s="24">
        <v>-49112</v>
      </c>
      <c r="G73" s="25"/>
      <c r="H73" s="3"/>
    </row>
    <row r="74" spans="1:8" ht="18" customHeight="1">
      <c r="A74" s="19" t="s">
        <v>125</v>
      </c>
      <c r="B74" s="12" t="s">
        <v>65</v>
      </c>
      <c r="C74" s="12" t="s">
        <v>67</v>
      </c>
      <c r="D74" s="24">
        <v>0</v>
      </c>
      <c r="E74" s="26"/>
      <c r="F74" s="24">
        <v>0</v>
      </c>
      <c r="G74" s="25"/>
      <c r="H74" s="3"/>
    </row>
    <row r="75" spans="1:8" ht="15.75" customHeight="1">
      <c r="A75" s="21" t="s">
        <v>128</v>
      </c>
      <c r="B75" s="12" t="s">
        <v>66</v>
      </c>
      <c r="C75" s="12" t="s">
        <v>91</v>
      </c>
      <c r="D75" s="27">
        <f>D72+D73+D74</f>
        <v>124489763</v>
      </c>
      <c r="E75" s="28"/>
      <c r="F75" s="27">
        <f>F72+F73+F74</f>
        <v>92697336</v>
      </c>
      <c r="G75" s="28"/>
      <c r="H75" s="3"/>
    </row>
    <row r="76" spans="1:8" ht="15.75">
      <c r="A76" s="19" t="s">
        <v>126</v>
      </c>
      <c r="B76" s="12" t="s">
        <v>67</v>
      </c>
      <c r="C76" s="12"/>
      <c r="D76" s="24">
        <v>0</v>
      </c>
      <c r="E76" s="47"/>
      <c r="F76" s="24">
        <v>0</v>
      </c>
      <c r="G76" s="25"/>
      <c r="H76" s="3"/>
    </row>
    <row r="77" spans="1:8" ht="15.75">
      <c r="A77" s="19" t="s">
        <v>127</v>
      </c>
      <c r="B77" s="12" t="s">
        <v>68</v>
      </c>
      <c r="C77" s="12" t="s">
        <v>92</v>
      </c>
      <c r="D77" s="24">
        <v>0</v>
      </c>
      <c r="E77" s="47"/>
      <c r="F77" s="24">
        <v>0</v>
      </c>
      <c r="G77" s="25"/>
      <c r="H77" s="3"/>
    </row>
    <row r="78" spans="1:7" ht="15.75">
      <c r="A78" s="22"/>
      <c r="B78" s="23"/>
      <c r="C78" s="23"/>
      <c r="D78" s="48"/>
      <c r="E78" s="48"/>
      <c r="F78" s="48"/>
      <c r="G78" s="49"/>
    </row>
  </sheetData>
  <sheetProtection password="CF66" sheet="1" objects="1" scenarios="1" selectLockedCells="1" selectUnlockedCells="1"/>
  <mergeCells count="151">
    <mergeCell ref="F47:G47"/>
    <mergeCell ref="F46:G46"/>
    <mergeCell ref="D46:E46"/>
    <mergeCell ref="D45:E45"/>
    <mergeCell ref="F77:G77"/>
    <mergeCell ref="D74:E74"/>
    <mergeCell ref="D72:E72"/>
    <mergeCell ref="F70:G70"/>
    <mergeCell ref="F65:G65"/>
    <mergeCell ref="F66:G66"/>
    <mergeCell ref="D41:E41"/>
    <mergeCell ref="D30:E30"/>
    <mergeCell ref="D31:E31"/>
    <mergeCell ref="D34:E34"/>
    <mergeCell ref="D37:E37"/>
    <mergeCell ref="D32:E32"/>
    <mergeCell ref="F78:G78"/>
    <mergeCell ref="D69:E69"/>
    <mergeCell ref="D70:E70"/>
    <mergeCell ref="F69:G69"/>
    <mergeCell ref="D77:E77"/>
    <mergeCell ref="D78:E78"/>
    <mergeCell ref="D33:E33"/>
    <mergeCell ref="D75:E75"/>
    <mergeCell ref="F75:G75"/>
    <mergeCell ref="D42:E42"/>
    <mergeCell ref="D60:E60"/>
    <mergeCell ref="D66:E66"/>
    <mergeCell ref="F37:G37"/>
    <mergeCell ref="F67:G67"/>
    <mergeCell ref="D65:E65"/>
    <mergeCell ref="D47:E47"/>
    <mergeCell ref="D76:E76"/>
    <mergeCell ref="F72:G72"/>
    <mergeCell ref="F76:G76"/>
    <mergeCell ref="F73:G73"/>
    <mergeCell ref="D71:E71"/>
    <mergeCell ref="F71:G71"/>
    <mergeCell ref="D67:E67"/>
    <mergeCell ref="D68:E68"/>
    <mergeCell ref="F68:G68"/>
    <mergeCell ref="F74:G74"/>
    <mergeCell ref="D73:E73"/>
    <mergeCell ref="D6:E6"/>
    <mergeCell ref="D8:E8"/>
    <mergeCell ref="D15:E15"/>
    <mergeCell ref="D27:E27"/>
    <mergeCell ref="D21:E21"/>
    <mergeCell ref="D22:E22"/>
    <mergeCell ref="D26:E26"/>
    <mergeCell ref="F28:G28"/>
    <mergeCell ref="F12:G12"/>
    <mergeCell ref="D14:E14"/>
    <mergeCell ref="D13:E13"/>
    <mergeCell ref="F13:G13"/>
    <mergeCell ref="F21:G21"/>
    <mergeCell ref="D19:E19"/>
    <mergeCell ref="D20:E20"/>
    <mergeCell ref="D17:E17"/>
    <mergeCell ref="D16:E16"/>
    <mergeCell ref="F16:G16"/>
    <mergeCell ref="F17:G17"/>
    <mergeCell ref="F11:G11"/>
    <mergeCell ref="F14:G14"/>
    <mergeCell ref="D28:E28"/>
    <mergeCell ref="F39:G39"/>
    <mergeCell ref="D23:E23"/>
    <mergeCell ref="D24:E24"/>
    <mergeCell ref="D25:E25"/>
    <mergeCell ref="F32:G32"/>
    <mergeCell ref="F25:G25"/>
    <mergeCell ref="F26:G26"/>
    <mergeCell ref="F30:G30"/>
    <mergeCell ref="D29:E29"/>
    <mergeCell ref="F34:G34"/>
    <mergeCell ref="F35:G35"/>
    <mergeCell ref="F36:G36"/>
    <mergeCell ref="F23:G23"/>
    <mergeCell ref="F33:G33"/>
    <mergeCell ref="F31:G31"/>
    <mergeCell ref="F29:G29"/>
    <mergeCell ref="D35:E35"/>
    <mergeCell ref="D36:E36"/>
    <mergeCell ref="D38:E38"/>
    <mergeCell ref="D39:E39"/>
    <mergeCell ref="D40:E40"/>
    <mergeCell ref="D49:E49"/>
    <mergeCell ref="D50:E50"/>
    <mergeCell ref="D44:E44"/>
    <mergeCell ref="D53:E53"/>
    <mergeCell ref="D43:E43"/>
    <mergeCell ref="F40:G40"/>
    <mergeCell ref="F41:G41"/>
    <mergeCell ref="F42:G42"/>
    <mergeCell ref="F38:G38"/>
    <mergeCell ref="F43:G43"/>
    <mergeCell ref="D51:E51"/>
    <mergeCell ref="D3:E3"/>
    <mergeCell ref="F3:G3"/>
    <mergeCell ref="F19:G19"/>
    <mergeCell ref="A18:G18"/>
    <mergeCell ref="D7:E7"/>
    <mergeCell ref="D12:E12"/>
    <mergeCell ref="F15:G15"/>
    <mergeCell ref="A5:G5"/>
    <mergeCell ref="D11:E11"/>
    <mergeCell ref="F4:G4"/>
    <mergeCell ref="D4:E4"/>
    <mergeCell ref="F6:G6"/>
    <mergeCell ref="F7:G7"/>
    <mergeCell ref="F8:G8"/>
    <mergeCell ref="D9:E9"/>
    <mergeCell ref="F9:G9"/>
    <mergeCell ref="D10:E10"/>
    <mergeCell ref="F10:G10"/>
    <mergeCell ref="A1:G1"/>
    <mergeCell ref="D64:E64"/>
    <mergeCell ref="D62:E62"/>
    <mergeCell ref="D63:E63"/>
    <mergeCell ref="F63:G63"/>
    <mergeCell ref="F64:G64"/>
    <mergeCell ref="D59:E59"/>
    <mergeCell ref="F59:G59"/>
    <mergeCell ref="F24:G24"/>
    <mergeCell ref="F22:G22"/>
    <mergeCell ref="D58:E58"/>
    <mergeCell ref="D56:E56"/>
    <mergeCell ref="D52:E52"/>
    <mergeCell ref="D57:E57"/>
    <mergeCell ref="D55:E55"/>
    <mergeCell ref="D48:E48"/>
    <mergeCell ref="F61:G61"/>
    <mergeCell ref="F20:G20"/>
    <mergeCell ref="F44:G44"/>
    <mergeCell ref="F50:G50"/>
    <mergeCell ref="F57:G57"/>
    <mergeCell ref="F58:G58"/>
    <mergeCell ref="F27:G27"/>
    <mergeCell ref="F45:G45"/>
    <mergeCell ref="F62:G62"/>
    <mergeCell ref="D61:E61"/>
    <mergeCell ref="F52:G52"/>
    <mergeCell ref="F53:G53"/>
    <mergeCell ref="F54:G54"/>
    <mergeCell ref="F55:G55"/>
    <mergeCell ref="F56:G56"/>
    <mergeCell ref="F60:G60"/>
    <mergeCell ref="F48:G48"/>
    <mergeCell ref="F49:G49"/>
    <mergeCell ref="F51:G51"/>
    <mergeCell ref="D54:E54"/>
  </mergeCells>
  <dataValidations count="1">
    <dataValidation type="decimal" operator="lessThan" allowBlank="1" showInputMessage="1" showErrorMessage="1" errorTitle="Внимание!" error="Вводимая сумма не может быть больше либо равной  сумме &quot;Расходов на ведение дела&quot; (строка 150)." sqref="D41:G41">
      <formula1>D40</formula1>
    </dataValidation>
  </dataValidations>
  <printOptions/>
  <pageMargins left="0.7874015748031497" right="0.3937007874015748" top="0.7874015748031497" bottom="0.7874015748031497" header="0.5118110236220472" footer="0.5118110236220472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"Софтклуб"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Vasileveckaya</dc:creator>
  <cp:keywords/>
  <dc:description/>
  <cp:lastModifiedBy>novik</cp:lastModifiedBy>
  <cp:lastPrinted>2014-10-29T12:05:08Z</cp:lastPrinted>
  <dcterms:created xsi:type="dcterms:W3CDTF">2003-09-22T08:11:07Z</dcterms:created>
  <dcterms:modified xsi:type="dcterms:W3CDTF">2015-05-12T07:30:48Z</dcterms:modified>
  <cp:category/>
  <cp:version/>
  <cp:contentType/>
  <cp:contentStatus/>
</cp:coreProperties>
</file>